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Бюджет!#REF!</definedName>
    <definedName name="FIO" localSheetId="0">Бюджет!#REF!</definedName>
    <definedName name="LAST_CELL" localSheetId="0">Бюджет!#REF!</definedName>
    <definedName name="SIGN" localSheetId="0">Бюджет!$A$14:$J$15</definedName>
  </definedNames>
  <calcPr calcId="144525"/>
</workbook>
</file>

<file path=xl/calcChain.xml><?xml version="1.0" encoding="utf-8"?>
<calcChain xmlns="http://schemas.openxmlformats.org/spreadsheetml/2006/main">
  <c r="D4" i="1" l="1"/>
  <c r="D50" i="1" s="1"/>
  <c r="C4" i="1"/>
  <c r="C50" i="1" s="1"/>
  <c r="D45" i="1"/>
  <c r="C45" i="1"/>
  <c r="D40" i="1"/>
  <c r="C40" i="1"/>
  <c r="D31" i="1"/>
  <c r="C31" i="1"/>
  <c r="D26" i="1"/>
  <c r="C26" i="1"/>
  <c r="D18" i="1"/>
  <c r="C18" i="1"/>
  <c r="D48" i="1"/>
  <c r="C48" i="1"/>
  <c r="E32" i="1" l="1"/>
  <c r="E33" i="1"/>
  <c r="E34" i="1"/>
  <c r="E35" i="1"/>
  <c r="E36" i="1"/>
  <c r="E38" i="1"/>
  <c r="E6" i="1" l="1"/>
  <c r="E7" i="1"/>
  <c r="E8" i="1"/>
  <c r="E9" i="1"/>
  <c r="E10" i="1"/>
  <c r="E11" i="1"/>
  <c r="E13" i="1"/>
  <c r="E15" i="1"/>
  <c r="E16" i="1"/>
  <c r="E17" i="1"/>
  <c r="E19" i="1"/>
  <c r="E20" i="1"/>
  <c r="E21" i="1"/>
  <c r="E22" i="1"/>
  <c r="E23" i="1"/>
  <c r="E24" i="1"/>
  <c r="E25" i="1"/>
  <c r="E27" i="1"/>
  <c r="E28" i="1"/>
  <c r="E29" i="1"/>
  <c r="E30" i="1"/>
  <c r="E39" i="1"/>
  <c r="E41" i="1"/>
  <c r="E42" i="1"/>
  <c r="E43" i="1"/>
  <c r="E44" i="1"/>
  <c r="E46" i="1"/>
  <c r="E47" i="1"/>
  <c r="E49" i="1"/>
  <c r="E48" i="1" l="1"/>
  <c r="D37" i="1"/>
  <c r="D14" i="1"/>
  <c r="D12" i="1"/>
  <c r="E45" i="1" l="1"/>
  <c r="E40" i="1"/>
  <c r="C37" i="1"/>
  <c r="E37" i="1" s="1"/>
  <c r="E31" i="1"/>
  <c r="C14" i="1"/>
  <c r="E14" i="1" s="1"/>
  <c r="C12" i="1"/>
  <c r="E12" i="1" s="1"/>
  <c r="E18" i="1" l="1"/>
  <c r="E26" i="1"/>
  <c r="E4" i="1"/>
  <c r="E5" i="1"/>
  <c r="E50" i="1" l="1"/>
</calcChain>
</file>

<file path=xl/sharedStrings.xml><?xml version="1.0" encoding="utf-8"?>
<sst xmlns="http://schemas.openxmlformats.org/spreadsheetml/2006/main" count="99" uniqueCount="98">
  <si>
    <t>КФСР</t>
  </si>
  <si>
    <t>Расход по ЛС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</si>
  <si>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</si>
  <si>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</si>
  <si>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</si>
  <si>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</si>
  <si>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</si>
  <si>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</si>
  <si>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</si>
  <si>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</si>
  <si>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</si>
  <si>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</si>
  <si>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</si>
  <si>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</si>
  <si>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</si>
  <si>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</si>
  <si>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0401</t>
  </si>
  <si>
    <t>Общеэкономические вопросы</t>
  </si>
  <si>
    <t>0405</t>
  </si>
  <si>
    <t>Сельское хозяйство и рыболовство</t>
  </si>
  <si>
    <t>0406</t>
  </si>
  <si>
    <t>Водное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</si>
  <si>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</si>
  <si>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</si>
  <si>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</si>
  <si>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</si>
  <si>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</si>
  <si>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</si>
  <si>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</si>
  <si>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</si>
  <si>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</si>
  <si>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</si>
  <si>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</si>
  <si>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</si>
  <si>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</si>
  <si>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</si>
  <si>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</si>
  <si>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</si>
  <si>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</si>
  <si>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</si>
  <si>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</si>
  <si>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</si>
  <si>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</si>
  <si>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</si>
  <si>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</si>
  <si>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</si>
  <si>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</si>
  <si>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</si>
  <si>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0801</t>
  </si>
  <si>
    <t>Культура</t>
  </si>
  <si>
    <t>0804</t>
  </si>
  <si>
    <t>Другие вопросы в области культуры, кинематографии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</si>
  <si>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</si>
  <si>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</si>
  <si>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</si>
  <si>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</si>
  <si>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</si>
  <si>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</si>
  <si>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</si>
  <si>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</si>
  <si>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1101</t>
  </si>
  <si>
    <t>Физическая культура</t>
  </si>
  <si>
    <t>1102</t>
  </si>
  <si>
    <t>Массовый спорт</t>
  </si>
  <si>
    <t>1202</t>
  </si>
  <si>
    <t>Периодическая печать и издательства</t>
  </si>
  <si>
    <t>Итого</t>
  </si>
  <si>
    <t>% исполнения</t>
  </si>
  <si>
    <t>0100</t>
  </si>
  <si>
    <t>ОБЩЕГОСУДАРСТВЕННЫЕ ВОПРОСЫ</t>
  </si>
  <si>
    <t>0300</t>
  </si>
  <si>
    <t>0400</t>
  </si>
  <si>
    <t>0500</t>
  </si>
  <si>
    <t>0700</t>
  </si>
  <si>
    <t>0800</t>
  </si>
  <si>
    <t>1000</t>
  </si>
  <si>
    <t>1100</t>
  </si>
  <si>
    <t>1200</t>
  </si>
  <si>
    <t>НАЦИОНАЛЬНАЯ ЭКОНОМИКА</t>
  </si>
  <si>
    <t>ЖИЛИЩНО_КОММУНАЛЬНОЕ ХОЗЯЙСТВО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</si>
  <si>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</si>
  <si>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</si>
  <si>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</si>
  <si>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</si>
  <si>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</si>
  <si>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НАЦИОНАЛЬНАЯ БЕЗОПАСНОСТЬ И ПРАВООХРАНИТЕЛЬНАЯ ДЕЯТЕЛЬНОСТЬ</t>
  </si>
  <si>
    <t>0200</t>
  </si>
  <si>
    <t>0203</t>
  </si>
  <si>
    <t>0106</t>
  </si>
  <si>
    <t>0111</t>
  </si>
  <si>
    <t>0113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</si>
  <si>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</si>
  <si>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</si>
  <si>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</si>
  <si>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</si>
  <si>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</si>
  <si>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Сведения о расходах бюджета муниципального округа в разрезе КФСР                                                                                                                                                                                                                                                                                                                                                                                                                                              (по данным месячной отчетности ) на 1 февраля  2026г.</t>
  </si>
  <si>
    <t>Ассигнования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</si>
</sst>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8.5"/>
      <name val="MS Sans Serif"/>
      <family val="2"/>
      <charset val="204"/>
    </font>
    <font>
      <b/>
      <sz val="10"/>
      <name val="Arial"/>
      <family val="2"/>
      <charset val="204"/>
    </font>
    <font>
      <b/>
      <sz val="10"/>
      <name val="MS Sans Serif"/>
      <family val="2"/>
      <charset val="204"/>
    </font>
    <font>
      <b/>
      <sz val="8"/>
      <name val="Arial"/>
      <family val="2"/>
      <charset val="204"/>
    </font>
    <font>
      <b/>
      <sz val="8"/>
      <name val="Arial Cyr"/>
      <charset val="204"/>
    </font>
    <font>
      <b/>
      <sz val="9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/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left"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49" fontId="3" fillId="0" borderId="0" xfId="0" applyNumberFormat="1" applyFont="1" applyBorder="1" applyAlignment="1" applyProtection="1">
      <alignment horizontal="center" vertical="center" wrapText="1"/>
    </xf>
    <xf numFmtId="4" fontId="2" fillId="0" borderId="0" xfId="0" applyNumberFormat="1" applyFont="1" applyBorder="1" applyAlignment="1" applyProtection="1">
      <alignment horizontal="right" vertical="center" wrapText="1"/>
    </xf>
    <xf numFmtId="4" fontId="4" fillId="0" borderId="0" xfId="0" applyNumberFormat="1" applyFont="1" applyBorder="1" applyAlignment="1" applyProtection="1">
      <alignment horizontal="right"/>
    </xf>
    <xf numFmtId="0" fontId="6" fillId="0" borderId="0" xfId="0" applyFont="1"/>
    <xf numFmtId="49" fontId="5" fillId="0" borderId="1" xfId="0" applyNumberFormat="1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left" vertical="center" wrapText="1"/>
    </xf>
    <xf numFmtId="4" fontId="2" fillId="0" borderId="5" xfId="0" applyNumberFormat="1" applyFont="1" applyBorder="1" applyAlignment="1" applyProtection="1">
      <alignment horizontal="right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" fontId="9" fillId="2" borderId="2" xfId="0" applyNumberFormat="1" applyFont="1" applyFill="1" applyBorder="1" applyAlignment="1" applyProtection="1">
      <alignment horizontal="right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left" vertical="center" wrapText="1"/>
    </xf>
    <xf numFmtId="4" fontId="4" fillId="2" borderId="2" xfId="0" applyNumberFormat="1" applyFont="1" applyFill="1" applyBorder="1" applyAlignment="1" applyProtection="1">
      <alignment horizontal="right" vertical="center" wrapText="1"/>
    </xf>
    <xf numFmtId="4" fontId="4" fillId="0" borderId="0" xfId="0" applyNumberFormat="1" applyFont="1" applyBorder="1" applyAlignment="1" applyProtection="1">
      <alignment horizontal="right" vertical="center" wrapText="1"/>
    </xf>
    <xf numFmtId="4" fontId="4" fillId="3" borderId="0" xfId="0" applyNumberFormat="1" applyFont="1" applyFill="1" applyBorder="1" applyAlignment="1" applyProtection="1">
      <alignment horizontal="right" vertical="center" wrapText="1"/>
    </xf>
    <xf numFmtId="0" fontId="6" fillId="3" borderId="0" xfId="0" applyFont="1" applyFill="1"/>
    <xf numFmtId="0" fontId="0" fillId="0" borderId="0" xfId="0" applyAlignment="1"/>
    <xf numFmtId="4" fontId="0" fillId="0" borderId="0" xfId="0" applyNumberFormat="1"/>
    <xf numFmtId="49" fontId="10" fillId="2" borderId="3" xfId="0" applyNumberFormat="1" applyFont="1" applyFill="1" applyBorder="1" applyAlignment="1" applyProtection="1">
      <alignment horizontal="center"/>
    </xf>
    <xf numFmtId="49" fontId="10" fillId="2" borderId="4" xfId="0" applyNumberFormat="1" applyFont="1" applyFill="1" applyBorder="1" applyAlignment="1" applyProtection="1">
      <alignment horizontal="left"/>
    </xf>
    <xf numFmtId="4" fontId="2" fillId="0" borderId="2" xfId="0" applyNumberFormat="1" applyFont="1" applyBorder="1" applyAlignment="1" applyProtection="1">
      <alignment horizontal="right" vertical="center" wrapText="1"/>
    </xf>
    <xf numFmtId="4" fontId="9" fillId="2" borderId="4" xfId="0" applyNumberFormat="1" applyFont="1" applyFill="1" applyBorder="1" applyAlignment="1" applyProtection="1">
      <alignment horizontal="right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 applyProtection="1">
      <alignment horizontal="left" vertical="center" wrapText="1"/>
    </xf>
    <xf numFmtId="4" fontId="9" fillId="2" borderId="3" xfId="0" applyNumberFormat="1" applyFont="1" applyFill="1" applyBorder="1" applyAlignment="1" applyProtection="1">
      <alignment horizontal="right" vertical="center" wrapText="1"/>
    </xf>
    <xf numFmtId="4" fontId="2" fillId="2" borderId="4" xfId="0" applyNumberFormat="1" applyFont="1" applyFill="1" applyBorder="1" applyAlignment="1" applyProtection="1">
      <alignment horizontal="right" vertical="center" wrapText="1"/>
    </xf>
    <xf numFmtId="4" fontId="2" fillId="2" borderId="2" xfId="0" applyNumberFormat="1" applyFont="1" applyFill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50"/>
  <sheetViews>
    <sheetView showGridLines="0" tabSelected="1" topLeftCell="A13" workbookViewId="0">
      <selection activeCell="D5" sqref="D5"/>
    </sheetView>
  </sheetViews>
  <sheetFormatPr defaultRowHeight="12.75" customHeight="1" x14ac:dyDescent="0.2"/>
  <cols>
    <col min="1" max="1" width="10.28515625" customWidth="1"/>
    <col min="2" max="2" width="46.28515625" customWidth="1"/>
    <col min="3" max="4" width="15.42578125" customWidth="1"/>
    <col min="5" max="5" width="12.42578125" customWidth="1"/>
    <col min="6" max="6" width="15.42578125" customWidth="1"/>
    <col min="7" max="7" width="17.5703125" customWidth="1"/>
    <col min="8" max="8" width="9.140625" customWidth="1"/>
    <col min="9" max="9" width="13.140625" customWidth="1"/>
    <col min="10" max="12" width="9.140625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22" customFormat="1" ht="35.25" customHeight="1" x14ac:dyDescent="0.2">
      <c r="A2" s="33" t="s">
        <v>96</v>
      </c>
      <c r="B2" s="34"/>
      <c r="C2" s="34"/>
      <c r="D2" s="34"/>
      <c r="E2" s="34"/>
      <c r="F2" s="34"/>
    </row>
    <row r="3" spans="1:12" ht="21" x14ac:dyDescent="0.2">
      <c r="A3" s="2" t="s">
        <v>0</v>
      </c>
      <c r="B3" s="2" t="s">
        <v>0</v>
      </c>
      <c r="C3" s="2" t="s">
        <v>97</v>
      </c>
      <c r="D3" s="10" t="s">
        <v>1</v>
      </c>
      <c r="E3" s="2" t="s">
        <v>67</v>
      </c>
      <c r="F3" s="6"/>
    </row>
    <row r="4" spans="1:12" x14ac:dyDescent="0.2">
      <c r="A4" s="14" t="s">
        <v>68</v>
      </c>
      <c r="B4" s="14" t="s">
        <v>69</v>
      </c>
      <c r="C4" s="30">
        <f>C5+C6+C7+C8+C9+C10+C11</f>
        <v>126822438.59</v>
      </c>
      <c r="D4" s="30">
        <f>D5+D6+D7+D8+D9+D10+D11</f>
        <v>10094280.379999999</v>
      </c>
      <c r="E4" s="31">
        <f>D4/C4*100</f>
        <v>7.9593804473618883</v>
      </c>
      <c r="F4" s="6"/>
    </row>
    <row r="5" spans="1:12" ht="36.75" customHeight="1" x14ac:dyDescent="0.2">
      <c r="A5" s="11" t="s">
        <v>2</v>
      </c>
      <c r="B5" s="12" t="s">
        <v>3</v>
      </c>
      <c r="C5" s="26">
        <v>2369531</v>
      </c>
      <c r="D5" s="26">
        <v>0</v>
      </c>
      <c r="E5" s="13">
        <f>D5/C5*100</f>
        <v>0</v>
      </c>
      <c r="F5" s="7"/>
    </row>
    <row r="6" spans="1:12" ht="39" customHeight="1" x14ac:dyDescent="0.2">
      <c r="A6" s="3" t="s">
        <v>4</v>
      </c>
      <c r="B6" s="4" t="s">
        <v>5</v>
      </c>
      <c r="C6" s="26">
        <v>4959538</v>
      </c>
      <c r="D6" s="26">
        <v>388712.76</v>
      </c>
      <c r="E6" s="5">
        <f t="shared" ref="E6:E50" si="0">D6/C6*100</f>
        <v>7.8376808484983878</v>
      </c>
      <c r="F6" s="7"/>
    </row>
    <row r="7" spans="1:12" ht="38.25" customHeight="1" x14ac:dyDescent="0.2">
      <c r="A7" s="3" t="s">
        <v>6</v>
      </c>
      <c r="B7" s="4" t="s">
        <v>7</v>
      </c>
      <c r="C7" s="26">
        <v>78490125</v>
      </c>
      <c r="D7" s="26">
        <v>6243371.8499999996</v>
      </c>
      <c r="E7" s="5">
        <f t="shared" si="0"/>
        <v>7.9543405619496719</v>
      </c>
      <c r="F7" s="7"/>
    </row>
    <row r="8" spans="1:12" x14ac:dyDescent="0.2">
      <c r="A8" s="3" t="s">
        <v>8</v>
      </c>
      <c r="B8" s="4" t="s">
        <v>9</v>
      </c>
      <c r="C8" s="26">
        <v>67900</v>
      </c>
      <c r="D8" s="26">
        <v>0</v>
      </c>
      <c r="E8" s="26">
        <f t="shared" si="0"/>
        <v>0</v>
      </c>
      <c r="F8" s="7"/>
    </row>
    <row r="9" spans="1:12" ht="33.75" x14ac:dyDescent="0.2">
      <c r="A9" s="3" t="s">
        <v>88</v>
      </c>
      <c r="B9" s="4" t="s">
        <v>91</v>
      </c>
      <c r="C9" s="26">
        <v>15340012</v>
      </c>
      <c r="D9" s="26">
        <v>1139799.97</v>
      </c>
      <c r="E9" s="26">
        <f t="shared" si="0"/>
        <v>7.4302417103715435</v>
      </c>
      <c r="F9" s="7"/>
    </row>
    <row r="10" spans="1:12" x14ac:dyDescent="0.2">
      <c r="A10" s="3" t="s">
        <v>89</v>
      </c>
      <c r="B10" s="4" t="s">
        <v>92</v>
      </c>
      <c r="C10" s="26">
        <v>4743910</v>
      </c>
      <c r="D10" s="26">
        <v>0</v>
      </c>
      <c r="E10" s="26">
        <f t="shared" si="0"/>
        <v>0</v>
      </c>
      <c r="F10" s="7"/>
    </row>
    <row r="11" spans="1:12" x14ac:dyDescent="0.2">
      <c r="A11" s="3" t="s">
        <v>90</v>
      </c>
      <c r="B11" s="4" t="s">
        <v>93</v>
      </c>
      <c r="C11" s="26">
        <v>20851422.59</v>
      </c>
      <c r="D11" s="26">
        <v>2322395.7999999998</v>
      </c>
      <c r="E11" s="26">
        <f t="shared" si="0"/>
        <v>11.137829037687734</v>
      </c>
      <c r="F11" s="7"/>
    </row>
    <row r="12" spans="1:12" x14ac:dyDescent="0.2">
      <c r="A12" s="28" t="s">
        <v>86</v>
      </c>
      <c r="B12" s="29" t="s">
        <v>94</v>
      </c>
      <c r="C12" s="15">
        <f>C13</f>
        <v>1163100</v>
      </c>
      <c r="D12" s="15">
        <f>D13</f>
        <v>75455.490000000005</v>
      </c>
      <c r="E12" s="32">
        <f t="shared" si="0"/>
        <v>6.4874464792365236</v>
      </c>
      <c r="F12" s="7"/>
    </row>
    <row r="13" spans="1:12" x14ac:dyDescent="0.2">
      <c r="A13" s="3" t="s">
        <v>87</v>
      </c>
      <c r="B13" s="4" t="s">
        <v>95</v>
      </c>
      <c r="C13" s="26">
        <v>1163100</v>
      </c>
      <c r="D13" s="26">
        <v>75455.490000000005</v>
      </c>
      <c r="E13" s="26">
        <f t="shared" si="0"/>
        <v>6.4874464792365236</v>
      </c>
      <c r="F13" s="7"/>
    </row>
    <row r="14" spans="1:12" s="9" customFormat="1" ht="22.5" x14ac:dyDescent="0.2">
      <c r="A14" s="16" t="s">
        <v>70</v>
      </c>
      <c r="B14" s="17" t="s">
        <v>85</v>
      </c>
      <c r="C14" s="15">
        <f>C15+C16+C17</f>
        <v>34696468</v>
      </c>
      <c r="D14" s="15">
        <f>D15+D16+D17</f>
        <v>2781066.78</v>
      </c>
      <c r="E14" s="18">
        <f t="shared" si="0"/>
        <v>8.0154175347185195</v>
      </c>
      <c r="F14" s="19"/>
    </row>
    <row r="15" spans="1:12" x14ac:dyDescent="0.2">
      <c r="A15" s="3" t="s">
        <v>10</v>
      </c>
      <c r="B15" s="4" t="s">
        <v>11</v>
      </c>
      <c r="C15" s="26">
        <v>35000</v>
      </c>
      <c r="D15" s="26">
        <v>0</v>
      </c>
      <c r="E15" s="5">
        <f t="shared" si="0"/>
        <v>0</v>
      </c>
      <c r="F15" s="7"/>
    </row>
    <row r="16" spans="1:12" ht="33.75" x14ac:dyDescent="0.2">
      <c r="A16" s="3" t="s">
        <v>12</v>
      </c>
      <c r="B16" s="4" t="s">
        <v>13</v>
      </c>
      <c r="C16" s="26">
        <v>34624468</v>
      </c>
      <c r="D16" s="26">
        <v>2781066.78</v>
      </c>
      <c r="E16" s="5">
        <f t="shared" si="0"/>
        <v>8.0320852294394811</v>
      </c>
      <c r="F16" s="7"/>
    </row>
    <row r="17" spans="1:7" ht="22.5" x14ac:dyDescent="0.2">
      <c r="A17" s="3" t="s">
        <v>14</v>
      </c>
      <c r="B17" s="4" t="s">
        <v>15</v>
      </c>
      <c r="C17" s="26">
        <v>37000</v>
      </c>
      <c r="D17" s="26">
        <v>0</v>
      </c>
      <c r="E17" s="5">
        <f t="shared" si="0"/>
        <v>0</v>
      </c>
      <c r="F17" s="7"/>
    </row>
    <row r="18" spans="1:7" s="9" customFormat="1" x14ac:dyDescent="0.2">
      <c r="A18" s="16" t="s">
        <v>71</v>
      </c>
      <c r="B18" s="17" t="s">
        <v>78</v>
      </c>
      <c r="C18" s="15">
        <f>C19+C20+C21+C22+C23+C24+C25</f>
        <v>48327916.439999998</v>
      </c>
      <c r="D18" s="15">
        <f>D19+D20+D21+D22+D23+D24+D25</f>
        <v>809138.45</v>
      </c>
      <c r="E18" s="18">
        <f t="shared" si="0"/>
        <v>1.6742671929681892</v>
      </c>
      <c r="F18" s="19"/>
    </row>
    <row r="19" spans="1:7" x14ac:dyDescent="0.2">
      <c r="A19" s="3" t="s">
        <v>16</v>
      </c>
      <c r="B19" s="4" t="s">
        <v>17</v>
      </c>
      <c r="C19" s="26">
        <v>300000</v>
      </c>
      <c r="D19" s="26">
        <v>0</v>
      </c>
      <c r="E19" s="5">
        <f t="shared" si="0"/>
        <v>0</v>
      </c>
      <c r="F19" s="7"/>
    </row>
    <row r="20" spans="1:7" x14ac:dyDescent="0.2">
      <c r="A20" s="3" t="s">
        <v>18</v>
      </c>
      <c r="B20" s="4" t="s">
        <v>19</v>
      </c>
      <c r="C20" s="26">
        <v>8469100</v>
      </c>
      <c r="D20" s="26">
        <v>454242.35</v>
      </c>
      <c r="E20" s="5">
        <f t="shared" si="0"/>
        <v>5.3635256402687412</v>
      </c>
      <c r="F20" s="7"/>
    </row>
    <row r="21" spans="1:7" x14ac:dyDescent="0.2">
      <c r="A21" s="3" t="s">
        <v>20</v>
      </c>
      <c r="B21" s="4" t="s">
        <v>21</v>
      </c>
      <c r="C21" s="26">
        <v>82300</v>
      </c>
      <c r="D21" s="26">
        <v>1818</v>
      </c>
      <c r="E21" s="5">
        <f t="shared" si="0"/>
        <v>2.2089914945321993</v>
      </c>
      <c r="F21" s="7"/>
    </row>
    <row r="22" spans="1:7" x14ac:dyDescent="0.2">
      <c r="A22" s="3" t="s">
        <v>22</v>
      </c>
      <c r="B22" s="4" t="s">
        <v>23</v>
      </c>
      <c r="C22" s="26">
        <v>3500000</v>
      </c>
      <c r="D22" s="26">
        <v>0</v>
      </c>
      <c r="E22" s="5">
        <f t="shared" si="0"/>
        <v>0</v>
      </c>
      <c r="F22" s="7"/>
      <c r="G22" s="23"/>
    </row>
    <row r="23" spans="1:7" x14ac:dyDescent="0.2">
      <c r="A23" s="3" t="s">
        <v>24</v>
      </c>
      <c r="B23" s="4" t="s">
        <v>25</v>
      </c>
      <c r="C23" s="26">
        <v>31553130.440000001</v>
      </c>
      <c r="D23" s="26">
        <v>172500</v>
      </c>
      <c r="E23" s="5">
        <f t="shared" si="0"/>
        <v>0.54669694446964034</v>
      </c>
      <c r="F23" s="7"/>
    </row>
    <row r="24" spans="1:7" x14ac:dyDescent="0.2">
      <c r="A24" s="3" t="s">
        <v>26</v>
      </c>
      <c r="B24" s="4" t="s">
        <v>27</v>
      </c>
      <c r="C24" s="26">
        <v>1385120</v>
      </c>
      <c r="D24" s="26">
        <v>1563.5</v>
      </c>
      <c r="E24" s="5">
        <f t="shared" si="0"/>
        <v>0.11287830657271572</v>
      </c>
      <c r="F24" s="7"/>
    </row>
    <row r="25" spans="1:7" x14ac:dyDescent="0.2">
      <c r="A25" s="3" t="s">
        <v>28</v>
      </c>
      <c r="B25" s="4" t="s">
        <v>29</v>
      </c>
      <c r="C25" s="26">
        <v>3038266</v>
      </c>
      <c r="D25" s="26">
        <v>179014.6</v>
      </c>
      <c r="E25" s="5">
        <f t="shared" si="0"/>
        <v>5.8919989230699352</v>
      </c>
      <c r="F25" s="7"/>
    </row>
    <row r="26" spans="1:7" s="21" customFormat="1" x14ac:dyDescent="0.2">
      <c r="A26" s="16" t="s">
        <v>72</v>
      </c>
      <c r="B26" s="17" t="s">
        <v>79</v>
      </c>
      <c r="C26" s="15">
        <f>C27+C28+C29+C30</f>
        <v>118313854.52</v>
      </c>
      <c r="D26" s="15">
        <f>D27+D28+D29+D30</f>
        <v>2476094.7399999998</v>
      </c>
      <c r="E26" s="18">
        <f t="shared" si="0"/>
        <v>2.0928189264440169</v>
      </c>
      <c r="F26" s="20"/>
    </row>
    <row r="27" spans="1:7" x14ac:dyDescent="0.2">
      <c r="A27" s="3" t="s">
        <v>30</v>
      </c>
      <c r="B27" s="4" t="s">
        <v>31</v>
      </c>
      <c r="C27" s="26">
        <v>43165819.539999999</v>
      </c>
      <c r="D27" s="26">
        <v>49892.36</v>
      </c>
      <c r="E27" s="5">
        <f t="shared" si="0"/>
        <v>0.11558302502230218</v>
      </c>
      <c r="F27" s="7"/>
    </row>
    <row r="28" spans="1:7" x14ac:dyDescent="0.2">
      <c r="A28" s="3" t="s">
        <v>32</v>
      </c>
      <c r="B28" s="4" t="s">
        <v>33</v>
      </c>
      <c r="C28" s="26">
        <v>25884726.760000002</v>
      </c>
      <c r="D28" s="26">
        <v>9100</v>
      </c>
      <c r="E28" s="5">
        <f t="shared" si="0"/>
        <v>3.5155866563221158E-2</v>
      </c>
      <c r="F28" s="7"/>
    </row>
    <row r="29" spans="1:7" x14ac:dyDescent="0.2">
      <c r="A29" s="3" t="s">
        <v>34</v>
      </c>
      <c r="B29" s="4" t="s">
        <v>35</v>
      </c>
      <c r="C29" s="26">
        <v>49258408.219999999</v>
      </c>
      <c r="D29" s="26">
        <v>2417102.38</v>
      </c>
      <c r="E29" s="5">
        <f t="shared" si="0"/>
        <v>4.9069843450982713</v>
      </c>
      <c r="F29" s="7"/>
    </row>
    <row r="30" spans="1:7" ht="22.5" x14ac:dyDescent="0.2">
      <c r="A30" s="3" t="s">
        <v>36</v>
      </c>
      <c r="B30" s="4" t="s">
        <v>37</v>
      </c>
      <c r="C30" s="26">
        <v>4900</v>
      </c>
      <c r="D30" s="26">
        <v>0</v>
      </c>
      <c r="E30" s="5">
        <f t="shared" si="0"/>
        <v>0</v>
      </c>
      <c r="F30" s="7"/>
    </row>
    <row r="31" spans="1:7" s="9" customFormat="1" x14ac:dyDescent="0.2">
      <c r="A31" s="16" t="s">
        <v>73</v>
      </c>
      <c r="B31" s="17" t="s">
        <v>80</v>
      </c>
      <c r="C31" s="15">
        <f>C32+C33+C34+C35+C36</f>
        <v>790904411.48000002</v>
      </c>
      <c r="D31" s="15">
        <f>D32+D33+D34+D35+D36</f>
        <v>47638899.780000001</v>
      </c>
      <c r="E31" s="18">
        <f t="shared" si="0"/>
        <v>6.0233448048234415</v>
      </c>
      <c r="F31" s="19"/>
    </row>
    <row r="32" spans="1:7" x14ac:dyDescent="0.2">
      <c r="A32" s="3" t="s">
        <v>38</v>
      </c>
      <c r="B32" s="4" t="s">
        <v>39</v>
      </c>
      <c r="C32" s="26">
        <v>157658781</v>
      </c>
      <c r="D32" s="26">
        <v>12229764.65</v>
      </c>
      <c r="E32" s="5">
        <f t="shared" si="0"/>
        <v>7.7571097356131409</v>
      </c>
      <c r="F32" s="7"/>
    </row>
    <row r="33" spans="1:6" x14ac:dyDescent="0.2">
      <c r="A33" s="3" t="s">
        <v>40</v>
      </c>
      <c r="B33" s="4" t="s">
        <v>41</v>
      </c>
      <c r="C33" s="26">
        <v>461601208.10000002</v>
      </c>
      <c r="D33" s="26">
        <v>24211087.920000002</v>
      </c>
      <c r="E33" s="5">
        <f t="shared" si="0"/>
        <v>5.2450226505375568</v>
      </c>
      <c r="F33" s="7"/>
    </row>
    <row r="34" spans="1:6" x14ac:dyDescent="0.2">
      <c r="A34" s="3" t="s">
        <v>42</v>
      </c>
      <c r="B34" s="4" t="s">
        <v>43</v>
      </c>
      <c r="C34" s="26">
        <v>74678234.079999998</v>
      </c>
      <c r="D34" s="26">
        <v>5037159.7</v>
      </c>
      <c r="E34" s="5">
        <f t="shared" si="0"/>
        <v>6.7451510631650446</v>
      </c>
      <c r="F34" s="7"/>
    </row>
    <row r="35" spans="1:6" x14ac:dyDescent="0.2">
      <c r="A35" s="3" t="s">
        <v>44</v>
      </c>
      <c r="B35" s="4" t="s">
        <v>45</v>
      </c>
      <c r="C35" s="26">
        <v>482500</v>
      </c>
      <c r="D35" s="26">
        <v>0</v>
      </c>
      <c r="E35" s="5">
        <f t="shared" si="0"/>
        <v>0</v>
      </c>
      <c r="F35" s="7"/>
    </row>
    <row r="36" spans="1:6" x14ac:dyDescent="0.2">
      <c r="A36" s="3" t="s">
        <v>46</v>
      </c>
      <c r="B36" s="4" t="s">
        <v>47</v>
      </c>
      <c r="C36" s="26">
        <v>96483688.299999997</v>
      </c>
      <c r="D36" s="26">
        <v>6160887.5099999998</v>
      </c>
      <c r="E36" s="5">
        <f t="shared" si="0"/>
        <v>6.3854187361118946</v>
      </c>
      <c r="F36" s="7"/>
    </row>
    <row r="37" spans="1:6" s="9" customFormat="1" x14ac:dyDescent="0.2">
      <c r="A37" s="16" t="s">
        <v>74</v>
      </c>
      <c r="B37" s="17" t="s">
        <v>81</v>
      </c>
      <c r="C37" s="15">
        <f>C38+C39</f>
        <v>143557447.16</v>
      </c>
      <c r="D37" s="15">
        <f>D38+D39</f>
        <v>11424325.34</v>
      </c>
      <c r="E37" s="18">
        <f t="shared" si="0"/>
        <v>7.9580165055924788</v>
      </c>
      <c r="F37" s="19"/>
    </row>
    <row r="38" spans="1:6" x14ac:dyDescent="0.2">
      <c r="A38" s="3" t="s">
        <v>48</v>
      </c>
      <c r="B38" s="4" t="s">
        <v>49</v>
      </c>
      <c r="C38" s="26">
        <v>112035690.16</v>
      </c>
      <c r="D38" s="26">
        <v>8887473</v>
      </c>
      <c r="E38" s="5">
        <f t="shared" si="0"/>
        <v>7.9327158937546187</v>
      </c>
      <c r="F38" s="7"/>
    </row>
    <row r="39" spans="1:6" x14ac:dyDescent="0.2">
      <c r="A39" s="3" t="s">
        <v>50</v>
      </c>
      <c r="B39" s="4" t="s">
        <v>51</v>
      </c>
      <c r="C39" s="26">
        <v>31521757</v>
      </c>
      <c r="D39" s="26">
        <v>2536852.34</v>
      </c>
      <c r="E39" s="5">
        <f t="shared" si="0"/>
        <v>8.0479407921328754</v>
      </c>
      <c r="F39" s="7"/>
    </row>
    <row r="40" spans="1:6" s="9" customFormat="1" x14ac:dyDescent="0.2">
      <c r="A40" s="16" t="s">
        <v>75</v>
      </c>
      <c r="B40" s="17" t="s">
        <v>82</v>
      </c>
      <c r="C40" s="15">
        <f>C41+C42+C43+C44</f>
        <v>23335300</v>
      </c>
      <c r="D40" s="15">
        <f>D41+D42+D43+D44</f>
        <v>50533.59</v>
      </c>
      <c r="E40" s="18">
        <f t="shared" si="0"/>
        <v>0.21655427613958253</v>
      </c>
      <c r="F40" s="19"/>
    </row>
    <row r="41" spans="1:6" x14ac:dyDescent="0.2">
      <c r="A41" s="3" t="s">
        <v>52</v>
      </c>
      <c r="B41" s="4" t="s">
        <v>53</v>
      </c>
      <c r="C41" s="26">
        <v>10000000</v>
      </c>
      <c r="D41" s="26">
        <v>4892.7700000000004</v>
      </c>
      <c r="E41" s="5">
        <f t="shared" si="0"/>
        <v>4.8927700000000011E-2</v>
      </c>
      <c r="F41" s="7"/>
    </row>
    <row r="42" spans="1:6" x14ac:dyDescent="0.2">
      <c r="A42" s="3" t="s">
        <v>54</v>
      </c>
      <c r="B42" s="4" t="s">
        <v>55</v>
      </c>
      <c r="C42" s="26">
        <v>344000</v>
      </c>
      <c r="D42" s="26">
        <v>14000</v>
      </c>
      <c r="E42" s="5">
        <f t="shared" si="0"/>
        <v>4.0697674418604652</v>
      </c>
      <c r="F42" s="7"/>
    </row>
    <row r="43" spans="1:6" x14ac:dyDescent="0.2">
      <c r="A43" s="3" t="s">
        <v>56</v>
      </c>
      <c r="B43" s="4" t="s">
        <v>57</v>
      </c>
      <c r="C43" s="26">
        <v>12686300</v>
      </c>
      <c r="D43" s="26">
        <v>24640.82</v>
      </c>
      <c r="E43" s="5">
        <f t="shared" si="0"/>
        <v>0.19423173029173202</v>
      </c>
      <c r="F43" s="7"/>
    </row>
    <row r="44" spans="1:6" x14ac:dyDescent="0.2">
      <c r="A44" s="3" t="s">
        <v>58</v>
      </c>
      <c r="B44" s="4" t="s">
        <v>59</v>
      </c>
      <c r="C44" s="26">
        <v>305000</v>
      </c>
      <c r="D44" s="26">
        <v>7000</v>
      </c>
      <c r="E44" s="5">
        <f t="shared" si="0"/>
        <v>2.2950819672131146</v>
      </c>
      <c r="F44" s="7"/>
    </row>
    <row r="45" spans="1:6" s="9" customFormat="1" x14ac:dyDescent="0.2">
      <c r="A45" s="16" t="s">
        <v>76</v>
      </c>
      <c r="B45" s="17" t="s">
        <v>83</v>
      </c>
      <c r="C45" s="15">
        <f>C46+C47</f>
        <v>70451629</v>
      </c>
      <c r="D45" s="15">
        <f>D46+D47</f>
        <v>5948360</v>
      </c>
      <c r="E45" s="18">
        <f t="shared" si="0"/>
        <v>8.4431830525877558</v>
      </c>
      <c r="F45" s="19"/>
    </row>
    <row r="46" spans="1:6" x14ac:dyDescent="0.2">
      <c r="A46" s="3" t="s">
        <v>60</v>
      </c>
      <c r="B46" s="4" t="s">
        <v>61</v>
      </c>
      <c r="C46" s="26">
        <v>57704233</v>
      </c>
      <c r="D46" s="26">
        <v>744300</v>
      </c>
      <c r="E46" s="5">
        <f t="shared" si="0"/>
        <v>1.2898533804270478</v>
      </c>
      <c r="F46" s="7"/>
    </row>
    <row r="47" spans="1:6" x14ac:dyDescent="0.2">
      <c r="A47" s="3" t="s">
        <v>62</v>
      </c>
      <c r="B47" s="4" t="s">
        <v>63</v>
      </c>
      <c r="C47" s="26">
        <v>12747396</v>
      </c>
      <c r="D47" s="26">
        <v>5204060</v>
      </c>
      <c r="E47" s="5">
        <f t="shared" si="0"/>
        <v>40.824494665420296</v>
      </c>
      <c r="F47" s="7"/>
    </row>
    <row r="48" spans="1:6" s="9" customFormat="1" x14ac:dyDescent="0.2">
      <c r="A48" s="16" t="s">
        <v>77</v>
      </c>
      <c r="B48" s="17" t="s">
        <v>84</v>
      </c>
      <c r="C48" s="15">
        <f>C49</f>
        <v>4312654</v>
      </c>
      <c r="D48" s="15">
        <f>D49</f>
        <v>421663.47</v>
      </c>
      <c r="E48" s="18">
        <f t="shared" si="0"/>
        <v>9.7773545014276575</v>
      </c>
      <c r="F48" s="19"/>
    </row>
    <row r="49" spans="1:6" x14ac:dyDescent="0.2">
      <c r="A49" s="3" t="s">
        <v>64</v>
      </c>
      <c r="B49" s="4" t="s">
        <v>65</v>
      </c>
      <c r="C49" s="26">
        <v>4312654</v>
      </c>
      <c r="D49" s="26">
        <v>421663.47</v>
      </c>
      <c r="E49" s="5">
        <f t="shared" si="0"/>
        <v>9.7773545014276575</v>
      </c>
      <c r="F49" s="7"/>
    </row>
    <row r="50" spans="1:6" ht="15.75" customHeight="1" x14ac:dyDescent="0.2">
      <c r="A50" s="24" t="s">
        <v>66</v>
      </c>
      <c r="B50" s="25"/>
      <c r="C50" s="27">
        <f>C4+C12+C14+C18+C26+C31+C37+C40+C45+C48</f>
        <v>1361885219.1900001</v>
      </c>
      <c r="D50" s="27">
        <f>D4+D12+D14+D18+D26+D31+D37+D40+D45+D48</f>
        <v>81719818.019999996</v>
      </c>
      <c r="E50" s="15">
        <f t="shared" si="0"/>
        <v>6.0004923225911782</v>
      </c>
      <c r="F50" s="8"/>
    </row>
  </sheetData>
  <mergeCells count="1">
    <mergeCell ref="A2:F2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dc:description>POI HSSF rep:2.56.0.208 (p3)</dc:description>
  <cp:lastModifiedBy>User</cp:lastModifiedBy>
  <dcterms:created xsi:type="dcterms:W3CDTF">2024-04-04T13:21:19Z</dcterms:created>
  <dcterms:modified xsi:type="dcterms:W3CDTF">2026-02-16T07:05:36Z</dcterms:modified>
</cp:coreProperties>
</file>